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19152" windowHeight="8508" activeTab="1"/>
  </bookViews>
  <sheets>
    <sheet name="Exhaust Drift" sheetId="1" r:id="rId1"/>
    <sheet name="Vent Drift" sheetId="2" r:id="rId2"/>
    <sheet name="from Exhaust 175" sheetId="3" r:id="rId3"/>
  </sheets>
  <calcPr calcId="125725"/>
</workbook>
</file>

<file path=xl/calcChain.xml><?xml version="1.0" encoding="utf-8"?>
<calcChain xmlns="http://schemas.openxmlformats.org/spreadsheetml/2006/main">
  <c r="K25" i="3"/>
  <c r="H24"/>
  <c r="F22"/>
  <c r="K10"/>
  <c r="N21"/>
  <c r="N19"/>
  <c r="K19"/>
  <c r="F10"/>
  <c r="G10"/>
  <c r="H10"/>
  <c r="K12" s="1"/>
  <c r="I10"/>
  <c r="E10"/>
  <c r="E5"/>
  <c r="M28" i="1"/>
  <c r="M26"/>
  <c r="M24"/>
  <c r="J19"/>
  <c r="F8" i="2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G7"/>
  <c r="F7"/>
  <c r="E11"/>
  <c r="E12"/>
  <c r="E13"/>
  <c r="E14"/>
  <c r="E15"/>
  <c r="E16"/>
  <c r="E17"/>
  <c r="E18"/>
  <c r="E19"/>
  <c r="E20"/>
  <c r="E8"/>
  <c r="E9"/>
  <c r="E10"/>
  <c r="E7"/>
  <c r="D18" i="1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E17"/>
  <c r="D17"/>
  <c r="B50"/>
  <c r="C50"/>
  <c r="B51"/>
  <c r="C51"/>
  <c r="B52"/>
  <c r="C52"/>
  <c r="B53"/>
  <c r="C53"/>
  <c r="B54"/>
  <c r="C54"/>
  <c r="B55"/>
  <c r="C55"/>
  <c r="B56"/>
  <c r="C56"/>
  <c r="B57"/>
  <c r="C57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20"/>
  <c r="C20"/>
  <c r="C21" s="1"/>
  <c r="C22" s="1"/>
  <c r="C23" s="1"/>
  <c r="C24" s="1"/>
  <c r="C25" s="1"/>
  <c r="C26" s="1"/>
  <c r="C27" s="1"/>
  <c r="C28" s="1"/>
  <c r="C29" s="1"/>
  <c r="C30" s="1"/>
  <c r="B21"/>
  <c r="B22"/>
  <c r="B23"/>
  <c r="B24"/>
  <c r="B25"/>
  <c r="B26"/>
  <c r="B27"/>
  <c r="B28"/>
  <c r="B29"/>
  <c r="B30"/>
  <c r="B19"/>
  <c r="C19"/>
  <c r="C18"/>
  <c r="B18"/>
  <c r="H6"/>
  <c r="G6"/>
  <c r="B14"/>
  <c r="B11"/>
</calcChain>
</file>

<file path=xl/sharedStrings.xml><?xml version="1.0" encoding="utf-8"?>
<sst xmlns="http://schemas.openxmlformats.org/spreadsheetml/2006/main" count="40" uniqueCount="25">
  <si>
    <t>cutout</t>
  </si>
  <si>
    <t>200Exhaust</t>
  </si>
  <si>
    <t>0 Exhaust</t>
  </si>
  <si>
    <t>X</t>
  </si>
  <si>
    <t>Y</t>
  </si>
  <si>
    <t>between</t>
  </si>
  <si>
    <t>cutout and 200</t>
  </si>
  <si>
    <t>ft</t>
  </si>
  <si>
    <t>between 0 and</t>
  </si>
  <si>
    <t>200</t>
  </si>
  <si>
    <t>delta X</t>
  </si>
  <si>
    <t>delta Y</t>
  </si>
  <si>
    <t>distance</t>
  </si>
  <si>
    <t>from cutout</t>
  </si>
  <si>
    <t xml:space="preserve">distance </t>
  </si>
  <si>
    <t>from 200</t>
  </si>
  <si>
    <t>distance from 0</t>
  </si>
  <si>
    <t>x</t>
  </si>
  <si>
    <t>y</t>
  </si>
  <si>
    <t>rows</t>
  </si>
  <si>
    <t>trees each</t>
  </si>
  <si>
    <t>sec for shear</t>
  </si>
  <si>
    <t>ft/sec shear wave</t>
  </si>
  <si>
    <t xml:space="preserve">P-wave </t>
  </si>
  <si>
    <t>velocity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</si>
</sst>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21" fontId="0" fillId="0" borderId="0" xfId="0" applyNumberFormat="1"/>
    <xf numFmtId="0" fontId="0" fillId="0" borderId="0" xfId="0" quotePrefix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75"/>
  <sheetViews>
    <sheetView workbookViewId="0">
      <selection activeCell="C19" sqref="C19"/>
    </sheetView>
  </sheetViews>
  <sheetFormatPr defaultRowHeight="14.4"/>
  <cols>
    <col min="1" max="1" width="15.33203125" customWidth="1"/>
    <col min="4" max="4" width="18" customWidth="1"/>
    <col min="5" max="5" width="13.5546875" customWidth="1"/>
  </cols>
  <sheetData>
    <row r="5" spans="1:8">
      <c r="B5" t="s">
        <v>3</v>
      </c>
      <c r="C5" t="s">
        <v>4</v>
      </c>
      <c r="G5" t="s">
        <v>10</v>
      </c>
      <c r="H5" t="s">
        <v>11</v>
      </c>
    </row>
    <row r="6" spans="1:8">
      <c r="A6" t="s">
        <v>2</v>
      </c>
      <c r="B6">
        <v>3890.395</v>
      </c>
      <c r="C6">
        <v>-2641.6120000000001</v>
      </c>
      <c r="G6">
        <f>(B6-B7)/40</f>
        <v>1.0460249999999973</v>
      </c>
      <c r="H6">
        <f>(C6-C7)/40</f>
        <v>5.1128749999999972</v>
      </c>
    </row>
    <row r="7" spans="1:8">
      <c r="A7" t="s">
        <v>1</v>
      </c>
      <c r="B7">
        <v>3848.5540000000001</v>
      </c>
      <c r="C7">
        <v>-2846.127</v>
      </c>
    </row>
    <row r="8" spans="1:8">
      <c r="A8" t="s">
        <v>0</v>
      </c>
      <c r="B8">
        <v>3807.4029999999998</v>
      </c>
      <c r="C8">
        <v>-2888.4810000000002</v>
      </c>
    </row>
    <row r="11" spans="1:8">
      <c r="A11" t="s">
        <v>5</v>
      </c>
      <c r="B11">
        <f>((B8-B7)^2+(C7-C8)^2)^0.5</f>
        <v>59.053078810507813</v>
      </c>
      <c r="C11" t="s">
        <v>7</v>
      </c>
    </row>
    <row r="12" spans="1:8">
      <c r="A12" t="s">
        <v>6</v>
      </c>
    </row>
    <row r="14" spans="1:8">
      <c r="A14" t="s">
        <v>8</v>
      </c>
      <c r="B14">
        <f>((B6-B7)^2+(C6-C7)^2)^0.5</f>
        <v>208.75117845415852</v>
      </c>
    </row>
    <row r="15" spans="1:8">
      <c r="A15" s="3" t="s">
        <v>9</v>
      </c>
      <c r="D15" t="s">
        <v>12</v>
      </c>
      <c r="E15" t="s">
        <v>14</v>
      </c>
    </row>
    <row r="16" spans="1:8">
      <c r="B16" t="s">
        <v>3</v>
      </c>
      <c r="C16" t="s">
        <v>4</v>
      </c>
      <c r="D16" t="s">
        <v>13</v>
      </c>
      <c r="E16" t="s">
        <v>15</v>
      </c>
    </row>
    <row r="17" spans="1:13">
      <c r="A17">
        <v>0</v>
      </c>
      <c r="B17">
        <v>3890.395</v>
      </c>
      <c r="C17">
        <v>-2641.6120000000001</v>
      </c>
      <c r="D17" s="4">
        <f>((B17-$B$8)^2+(C17-$C$8)^2)^0.5</f>
        <v>260.44572414420651</v>
      </c>
      <c r="E17" s="4">
        <f>((B17-$B$7)^2+(C17-$C$7)^2)^0.5</f>
        <v>208.75117845415852</v>
      </c>
      <c r="H17" s="4"/>
      <c r="J17">
        <v>25</v>
      </c>
    </row>
    <row r="18" spans="1:13">
      <c r="A18">
        <v>5</v>
      </c>
      <c r="B18">
        <f>B17-$G$6</f>
        <v>3889.3489749999999</v>
      </c>
      <c r="C18">
        <f>C17-$H$6</f>
        <v>-2646.7248749999999</v>
      </c>
      <c r="D18" s="4">
        <f t="shared" ref="D18:D57" si="0">((B18-$B$8)^2+(C18-$C$8)^2)^0.5</f>
        <v>255.26685408355786</v>
      </c>
      <c r="E18" s="4">
        <f t="shared" ref="E18:E57" si="1">((B18-$B$7)^2+(C18-$C$7)^2)^0.5</f>
        <v>203.53239899280473</v>
      </c>
      <c r="J18">
        <v>5</v>
      </c>
    </row>
    <row r="19" spans="1:13">
      <c r="A19">
        <v>10</v>
      </c>
      <c r="B19">
        <f t="shared" ref="B19:B20" si="2">B18-$G$6</f>
        <v>3888.3029499999998</v>
      </c>
      <c r="C19">
        <f t="shared" ref="C19:C20" si="3">C18-$H$6</f>
        <v>-2651.8377499999997</v>
      </c>
      <c r="D19" s="4">
        <f t="shared" si="0"/>
        <v>250.08964328929187</v>
      </c>
      <c r="E19" s="4">
        <f t="shared" si="1"/>
        <v>198.31361953145094</v>
      </c>
      <c r="J19">
        <f>J17*J18</f>
        <v>125</v>
      </c>
      <c r="M19">
        <v>1.2</v>
      </c>
    </row>
    <row r="20" spans="1:13">
      <c r="A20">
        <v>15</v>
      </c>
      <c r="B20">
        <f t="shared" si="2"/>
        <v>3887.2569249999997</v>
      </c>
      <c r="C20">
        <f t="shared" si="3"/>
        <v>-2656.9506249999995</v>
      </c>
      <c r="D20" s="4">
        <f t="shared" si="0"/>
        <v>244.91419698650907</v>
      </c>
      <c r="E20" s="4">
        <f t="shared" si="1"/>
        <v>193.09484007009715</v>
      </c>
      <c r="M20">
        <v>9.5</v>
      </c>
    </row>
    <row r="21" spans="1:13">
      <c r="A21">
        <v>20</v>
      </c>
      <c r="B21">
        <f t="shared" ref="B21:B33" si="4">B20-$G$6</f>
        <v>3886.2108999999996</v>
      </c>
      <c r="C21">
        <f t="shared" ref="C21:C33" si="5">C20-$H$6</f>
        <v>-2662.0634999999993</v>
      </c>
      <c r="D21" s="4">
        <f t="shared" si="0"/>
        <v>239.74062944912026</v>
      </c>
      <c r="E21" s="4">
        <f t="shared" si="1"/>
        <v>187.87606060874336</v>
      </c>
    </row>
    <row r="22" spans="1:13">
      <c r="A22">
        <v>25</v>
      </c>
      <c r="B22">
        <f t="shared" si="4"/>
        <v>3885.1648749999995</v>
      </c>
      <c r="C22">
        <f t="shared" si="5"/>
        <v>-2667.1763749999991</v>
      </c>
      <c r="D22" s="4">
        <f t="shared" si="0"/>
        <v>234.56906498919821</v>
      </c>
      <c r="E22" s="4">
        <f t="shared" si="1"/>
        <v>182.65728114738954</v>
      </c>
    </row>
    <row r="23" spans="1:13">
      <c r="A23">
        <v>30</v>
      </c>
      <c r="B23">
        <f t="shared" si="4"/>
        <v>3884.1188499999994</v>
      </c>
      <c r="C23">
        <f t="shared" si="5"/>
        <v>-2672.2892499999989</v>
      </c>
      <c r="D23" s="4">
        <f t="shared" si="0"/>
        <v>229.39963907836801</v>
      </c>
      <c r="E23" s="4">
        <f t="shared" si="1"/>
        <v>177.43850168603575</v>
      </c>
    </row>
    <row r="24" spans="1:13">
      <c r="A24">
        <v>35</v>
      </c>
      <c r="B24">
        <f t="shared" si="4"/>
        <v>3883.0728249999993</v>
      </c>
      <c r="C24">
        <f t="shared" si="5"/>
        <v>-2677.4021249999987</v>
      </c>
      <c r="D24" s="4">
        <f t="shared" si="0"/>
        <v>224.23249962214848</v>
      </c>
      <c r="E24" s="4">
        <f t="shared" si="1"/>
        <v>172.21972222468196</v>
      </c>
      <c r="M24">
        <f>M20-M19</f>
        <v>8.3000000000000007</v>
      </c>
    </row>
    <row r="25" spans="1:13">
      <c r="A25">
        <v>40</v>
      </c>
      <c r="B25">
        <f t="shared" si="4"/>
        <v>3882.0267999999992</v>
      </c>
      <c r="C25">
        <f t="shared" si="5"/>
        <v>-2682.5149999999985</v>
      </c>
      <c r="D25" s="4">
        <f t="shared" si="0"/>
        <v>219.06780841200884</v>
      </c>
      <c r="E25" s="4">
        <f t="shared" si="1"/>
        <v>167.00094276332817</v>
      </c>
    </row>
    <row r="26" spans="1:13">
      <c r="A26">
        <v>45</v>
      </c>
      <c r="B26">
        <f t="shared" si="4"/>
        <v>3880.9807749999991</v>
      </c>
      <c r="C26">
        <f t="shared" si="5"/>
        <v>-2687.6278749999983</v>
      </c>
      <c r="D26" s="4">
        <f t="shared" si="0"/>
        <v>213.905742784566</v>
      </c>
      <c r="E26" s="4">
        <f t="shared" si="1"/>
        <v>161.78216330197438</v>
      </c>
      <c r="M26">
        <f>M24/1000</f>
        <v>8.3000000000000001E-3</v>
      </c>
    </row>
    <row r="27" spans="1:13">
      <c r="A27">
        <v>50</v>
      </c>
      <c r="B27">
        <f t="shared" si="4"/>
        <v>3879.934749999999</v>
      </c>
      <c r="C27">
        <f t="shared" si="5"/>
        <v>-2692.7407499999981</v>
      </c>
      <c r="D27" s="4">
        <f t="shared" si="0"/>
        <v>208.74649752301406</v>
      </c>
      <c r="E27" s="4">
        <f t="shared" si="1"/>
        <v>156.56338384062059</v>
      </c>
    </row>
    <row r="28" spans="1:13">
      <c r="A28">
        <v>55</v>
      </c>
      <c r="B28">
        <f t="shared" si="4"/>
        <v>3878.8887249999989</v>
      </c>
      <c r="C28">
        <f t="shared" si="5"/>
        <v>-2697.8536249999979</v>
      </c>
      <c r="D28" s="4">
        <f t="shared" si="0"/>
        <v>203.59028704279339</v>
      </c>
      <c r="E28" s="4">
        <f t="shared" si="1"/>
        <v>151.3446043792668</v>
      </c>
      <c r="M28">
        <f>1/M26</f>
        <v>120.48192771084337</v>
      </c>
    </row>
    <row r="29" spans="1:13">
      <c r="A29">
        <v>60</v>
      </c>
      <c r="B29">
        <f t="shared" si="4"/>
        <v>3877.8426999999988</v>
      </c>
      <c r="C29">
        <f t="shared" si="5"/>
        <v>-2702.9664999999977</v>
      </c>
      <c r="D29" s="4">
        <f t="shared" si="0"/>
        <v>198.4373479119815</v>
      </c>
      <c r="E29" s="4">
        <f t="shared" si="1"/>
        <v>146.12582491791298</v>
      </c>
    </row>
    <row r="30" spans="1:13">
      <c r="A30">
        <v>65</v>
      </c>
      <c r="B30">
        <f t="shared" si="4"/>
        <v>3876.7966749999987</v>
      </c>
      <c r="C30">
        <f t="shared" si="5"/>
        <v>-2708.0793749999975</v>
      </c>
      <c r="D30" s="4">
        <f t="shared" si="0"/>
        <v>193.28794176732046</v>
      </c>
      <c r="E30" s="4">
        <f t="shared" si="1"/>
        <v>140.90704545655922</v>
      </c>
    </row>
    <row r="31" spans="1:13">
      <c r="A31">
        <v>70</v>
      </c>
      <c r="B31">
        <f t="shared" si="4"/>
        <v>3875.7506499999986</v>
      </c>
      <c r="C31">
        <f t="shared" si="5"/>
        <v>-2713.1922499999973</v>
      </c>
      <c r="D31" s="4">
        <f t="shared" si="0"/>
        <v>188.14235869969806</v>
      </c>
      <c r="E31" s="4">
        <f t="shared" si="1"/>
        <v>135.6882659952054</v>
      </c>
    </row>
    <row r="32" spans="1:13">
      <c r="A32">
        <v>75</v>
      </c>
      <c r="B32">
        <f t="shared" si="4"/>
        <v>3874.7046249999985</v>
      </c>
      <c r="C32">
        <f t="shared" si="5"/>
        <v>-2718.3051249999971</v>
      </c>
      <c r="D32" s="4">
        <f t="shared" si="0"/>
        <v>183.00092119893037</v>
      </c>
      <c r="E32" s="4">
        <f t="shared" si="1"/>
        <v>130.46948653385161</v>
      </c>
    </row>
    <row r="33" spans="1:5">
      <c r="A33">
        <v>80</v>
      </c>
      <c r="B33">
        <f t="shared" si="4"/>
        <v>3873.6585999999984</v>
      </c>
      <c r="C33">
        <f t="shared" si="5"/>
        <v>-2723.4179999999969</v>
      </c>
      <c r="D33" s="4">
        <f t="shared" si="0"/>
        <v>177.86398876771233</v>
      </c>
      <c r="E33" s="4">
        <f t="shared" si="1"/>
        <v>125.25070707249782</v>
      </c>
    </row>
    <row r="34" spans="1:5">
      <c r="A34">
        <v>85</v>
      </c>
      <c r="B34">
        <f t="shared" ref="B34:B49" si="6">B33-$G$6</f>
        <v>3872.6125749999983</v>
      </c>
      <c r="C34">
        <f t="shared" ref="C34:C49" si="7">C33-$H$6</f>
        <v>-2728.5308749999967</v>
      </c>
      <c r="D34" s="4">
        <f t="shared" si="0"/>
        <v>172.73196333972808</v>
      </c>
      <c r="E34" s="4">
        <f t="shared" si="1"/>
        <v>120.03192761114403</v>
      </c>
    </row>
    <row r="35" spans="1:5">
      <c r="A35">
        <v>90</v>
      </c>
      <c r="B35">
        <f t="shared" si="6"/>
        <v>3871.5665499999982</v>
      </c>
      <c r="C35">
        <f t="shared" si="7"/>
        <v>-2733.6437499999965</v>
      </c>
      <c r="D35" s="4">
        <f t="shared" si="0"/>
        <v>167.60529566862121</v>
      </c>
      <c r="E35" s="4">
        <f t="shared" si="1"/>
        <v>114.81314814979024</v>
      </c>
    </row>
    <row r="36" spans="1:5">
      <c r="A36">
        <v>95</v>
      </c>
      <c r="B36">
        <f t="shared" si="6"/>
        <v>3870.5205249999981</v>
      </c>
      <c r="C36">
        <f t="shared" si="7"/>
        <v>-2738.7566249999963</v>
      </c>
      <c r="D36" s="4">
        <f t="shared" si="0"/>
        <v>162.48449289475963</v>
      </c>
      <c r="E36" s="4">
        <f t="shared" si="1"/>
        <v>109.59436868843643</v>
      </c>
    </row>
    <row r="37" spans="1:5">
      <c r="A37">
        <v>100</v>
      </c>
      <c r="B37">
        <f t="shared" si="6"/>
        <v>3869.474499999998</v>
      </c>
      <c r="C37">
        <f t="shared" si="7"/>
        <v>-2743.8694999999962</v>
      </c>
      <c r="D37" s="4">
        <f t="shared" si="0"/>
        <v>157.37012754808632</v>
      </c>
      <c r="E37" s="4">
        <f t="shared" si="1"/>
        <v>104.37558922708264</v>
      </c>
    </row>
    <row r="38" spans="1:5">
      <c r="A38">
        <v>105</v>
      </c>
      <c r="B38">
        <f t="shared" si="6"/>
        <v>3868.4284749999979</v>
      </c>
      <c r="C38">
        <f t="shared" si="7"/>
        <v>-2748.982374999996</v>
      </c>
      <c r="D38" s="4">
        <f t="shared" si="0"/>
        <v>152.26284831129098</v>
      </c>
      <c r="E38" s="4">
        <f t="shared" si="1"/>
        <v>99.156809765728852</v>
      </c>
    </row>
    <row r="39" spans="1:5">
      <c r="A39">
        <v>110</v>
      </c>
      <c r="B39">
        <f t="shared" si="6"/>
        <v>3867.3824499999978</v>
      </c>
      <c r="C39">
        <f t="shared" si="7"/>
        <v>-2754.0952499999958</v>
      </c>
      <c r="D39" s="4">
        <f t="shared" si="0"/>
        <v>147.16339295275154</v>
      </c>
      <c r="E39" s="4">
        <f t="shared" si="1"/>
        <v>93.938030304375047</v>
      </c>
    </row>
    <row r="40" spans="1:5">
      <c r="A40">
        <v>115</v>
      </c>
      <c r="B40">
        <f t="shared" si="6"/>
        <v>3866.3364249999977</v>
      </c>
      <c r="C40">
        <f t="shared" si="7"/>
        <v>-2759.2081249999956</v>
      </c>
      <c r="D40" s="4">
        <f t="shared" si="0"/>
        <v>142.07260394952013</v>
      </c>
      <c r="E40" s="4">
        <f t="shared" si="1"/>
        <v>88.719250843021257</v>
      </c>
    </row>
    <row r="41" spans="1:5">
      <c r="A41">
        <v>120</v>
      </c>
      <c r="B41">
        <f t="shared" si="6"/>
        <v>3865.2903999999976</v>
      </c>
      <c r="C41">
        <f t="shared" si="7"/>
        <v>-2764.3209999999954</v>
      </c>
      <c r="D41" s="4">
        <f t="shared" si="0"/>
        <v>136.99144746574856</v>
      </c>
      <c r="E41" s="4">
        <f t="shared" si="1"/>
        <v>83.500471381667467</v>
      </c>
    </row>
    <row r="42" spans="1:5">
      <c r="A42">
        <v>125</v>
      </c>
      <c r="B42">
        <f t="shared" si="6"/>
        <v>3864.2443749999975</v>
      </c>
      <c r="C42">
        <f t="shared" si="7"/>
        <v>-2769.4338749999952</v>
      </c>
      <c r="D42" s="4">
        <f t="shared" si="0"/>
        <v>131.92103654329429</v>
      </c>
      <c r="E42" s="4">
        <f t="shared" si="1"/>
        <v>78.281691920313662</v>
      </c>
    </row>
    <row r="43" spans="1:5">
      <c r="A43">
        <v>130</v>
      </c>
      <c r="B43">
        <f t="shared" si="6"/>
        <v>3863.1983499999974</v>
      </c>
      <c r="C43">
        <f t="shared" si="7"/>
        <v>-2774.546749999995</v>
      </c>
      <c r="D43" s="4">
        <f t="shared" si="0"/>
        <v>126.86265961537275</v>
      </c>
      <c r="E43" s="4">
        <f t="shared" si="1"/>
        <v>73.062912458959872</v>
      </c>
    </row>
    <row r="44" spans="1:5">
      <c r="A44">
        <v>135</v>
      </c>
      <c r="B44">
        <f t="shared" si="6"/>
        <v>3862.1523249999973</v>
      </c>
      <c r="C44">
        <f t="shared" si="7"/>
        <v>-2779.6596249999948</v>
      </c>
      <c r="D44" s="4">
        <f t="shared" si="0"/>
        <v>121.81781579410773</v>
      </c>
      <c r="E44" s="4">
        <f t="shared" si="1"/>
        <v>67.844132997606081</v>
      </c>
    </row>
    <row r="45" spans="1:5">
      <c r="A45">
        <v>140</v>
      </c>
      <c r="B45">
        <f t="shared" si="6"/>
        <v>3861.1062999999972</v>
      </c>
      <c r="C45">
        <f t="shared" si="7"/>
        <v>-2784.7724999999946</v>
      </c>
      <c r="D45" s="4">
        <f t="shared" si="0"/>
        <v>116.78825884112192</v>
      </c>
      <c r="E45" s="4">
        <f t="shared" si="1"/>
        <v>62.625353536252284</v>
      </c>
    </row>
    <row r="46" spans="1:5">
      <c r="A46">
        <v>145</v>
      </c>
      <c r="B46">
        <f t="shared" si="6"/>
        <v>3860.0602749999971</v>
      </c>
      <c r="C46">
        <f t="shared" si="7"/>
        <v>-2789.8853749999944</v>
      </c>
      <c r="D46" s="4">
        <f t="shared" si="0"/>
        <v>111.77605235276076</v>
      </c>
      <c r="E46" s="4">
        <f t="shared" si="1"/>
        <v>57.406574074898494</v>
      </c>
    </row>
    <row r="47" spans="1:5">
      <c r="A47">
        <v>150</v>
      </c>
      <c r="B47">
        <f t="shared" si="6"/>
        <v>3859.014249999997</v>
      </c>
      <c r="C47">
        <f t="shared" si="7"/>
        <v>-2794.9982499999942</v>
      </c>
      <c r="D47" s="4">
        <f t="shared" si="0"/>
        <v>106.78363954335813</v>
      </c>
      <c r="E47" s="4">
        <f t="shared" si="1"/>
        <v>52.187794613544696</v>
      </c>
    </row>
    <row r="48" spans="1:5">
      <c r="A48">
        <v>155</v>
      </c>
      <c r="B48">
        <f t="shared" si="6"/>
        <v>3857.9682249999969</v>
      </c>
      <c r="C48">
        <f t="shared" si="7"/>
        <v>-2800.111124999994</v>
      </c>
      <c r="D48" s="4">
        <f t="shared" si="0"/>
        <v>101.81393218424019</v>
      </c>
      <c r="E48" s="4">
        <f t="shared" si="1"/>
        <v>46.969015152190906</v>
      </c>
    </row>
    <row r="49" spans="1:5">
      <c r="A49">
        <v>160</v>
      </c>
      <c r="B49">
        <f t="shared" si="6"/>
        <v>3856.9221999999968</v>
      </c>
      <c r="C49">
        <f t="shared" si="7"/>
        <v>-2805.2239999999938</v>
      </c>
      <c r="D49" s="4">
        <f t="shared" si="0"/>
        <v>96.870424886240556</v>
      </c>
      <c r="E49" s="4">
        <f t="shared" si="1"/>
        <v>41.750235690837108</v>
      </c>
    </row>
    <row r="50" spans="1:5">
      <c r="A50">
        <v>165</v>
      </c>
      <c r="B50">
        <f>B49-$G$6</f>
        <v>3855.8761749999967</v>
      </c>
      <c r="C50">
        <f>C49-$H$6</f>
        <v>-2810.3368749999936</v>
      </c>
      <c r="D50" s="4">
        <f t="shared" si="0"/>
        <v>91.957343190182399</v>
      </c>
      <c r="E50" s="4">
        <f t="shared" si="1"/>
        <v>36.531456229483318</v>
      </c>
    </row>
    <row r="51" spans="1:5">
      <c r="A51">
        <v>170</v>
      </c>
      <c r="B51">
        <f t="shared" ref="B51:B57" si="8">B50-$G$6</f>
        <v>3854.8301499999966</v>
      </c>
      <c r="C51">
        <f t="shared" ref="C51:C57" si="9">C50-$H$6</f>
        <v>-2815.4497499999934</v>
      </c>
      <c r="D51" s="4">
        <f t="shared" si="0"/>
        <v>87.079837124822944</v>
      </c>
      <c r="E51" s="4">
        <f t="shared" si="1"/>
        <v>31.312676768129517</v>
      </c>
    </row>
    <row r="52" spans="1:5">
      <c r="A52">
        <v>175</v>
      </c>
      <c r="B52">
        <f t="shared" si="8"/>
        <v>3853.7841249999965</v>
      </c>
      <c r="C52">
        <f t="shared" si="9"/>
        <v>-2820.5626249999932</v>
      </c>
      <c r="D52" s="4">
        <f t="shared" si="0"/>
        <v>82.244236387159049</v>
      </c>
      <c r="E52" s="4">
        <f t="shared" si="1"/>
        <v>26.093897306775723</v>
      </c>
    </row>
    <row r="53" spans="1:5">
      <c r="A53">
        <v>180</v>
      </c>
      <c r="B53">
        <f t="shared" si="8"/>
        <v>3852.7380999999964</v>
      </c>
      <c r="C53">
        <f t="shared" si="9"/>
        <v>-2825.675499999993</v>
      </c>
      <c r="D53" s="4">
        <f t="shared" si="0"/>
        <v>77.45838961830151</v>
      </c>
      <c r="E53" s="4">
        <f t="shared" si="1"/>
        <v>20.875117845421929</v>
      </c>
    </row>
    <row r="54" spans="1:5">
      <c r="A54">
        <v>185</v>
      </c>
      <c r="B54">
        <f t="shared" si="8"/>
        <v>3851.6920749999963</v>
      </c>
      <c r="C54">
        <f t="shared" si="9"/>
        <v>-2830.7883749999928</v>
      </c>
      <c r="D54" s="4">
        <f t="shared" si="0"/>
        <v>72.732119065422509</v>
      </c>
      <c r="E54" s="4">
        <f t="shared" si="1"/>
        <v>15.656338384068137</v>
      </c>
    </row>
    <row r="55" spans="1:5">
      <c r="A55">
        <v>190</v>
      </c>
      <c r="B55">
        <f t="shared" si="8"/>
        <v>3850.6460499999962</v>
      </c>
      <c r="C55">
        <f t="shared" si="9"/>
        <v>-2835.9012499999926</v>
      </c>
      <c r="D55" s="4">
        <f t="shared" si="0"/>
        <v>68.077834009062656</v>
      </c>
      <c r="E55" s="4">
        <f t="shared" si="1"/>
        <v>10.437558922714343</v>
      </c>
    </row>
    <row r="56" spans="1:5">
      <c r="A56">
        <v>195</v>
      </c>
      <c r="B56">
        <f t="shared" si="8"/>
        <v>3849.6000249999961</v>
      </c>
      <c r="C56">
        <f t="shared" si="9"/>
        <v>-2841.0141249999924</v>
      </c>
      <c r="D56" s="4">
        <f t="shared" si="0"/>
        <v>63.511362299329392</v>
      </c>
      <c r="E56" s="4">
        <f t="shared" si="1"/>
        <v>5.2187794613605485</v>
      </c>
    </row>
    <row r="57" spans="1:5">
      <c r="A57">
        <v>200</v>
      </c>
      <c r="B57">
        <f t="shared" si="8"/>
        <v>3848.553999999996</v>
      </c>
      <c r="C57">
        <f t="shared" si="9"/>
        <v>-2846.1269999999922</v>
      </c>
      <c r="D57" s="4">
        <f t="shared" si="0"/>
        <v>59.053078810510506</v>
      </c>
      <c r="E57" s="4">
        <f t="shared" si="1"/>
        <v>8.7472399453287578E-12</v>
      </c>
    </row>
    <row r="75" spans="2:3">
      <c r="B75" s="1"/>
      <c r="C75" s="2"/>
    </row>
  </sheetData>
  <sortState ref="A6:C81">
    <sortCondition ref="A6:A8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B4" sqref="B4"/>
    </sheetView>
  </sheetViews>
  <sheetFormatPr defaultRowHeight="14.4"/>
  <cols>
    <col min="1" max="1" width="11.33203125" customWidth="1"/>
    <col min="5" max="5" width="17.109375" customWidth="1"/>
    <col min="6" max="6" width="11.6640625" customWidth="1"/>
    <col min="7" max="7" width="14.6640625" bestFit="1" customWidth="1"/>
  </cols>
  <sheetData>
    <row r="2" spans="1:9">
      <c r="B2" t="s">
        <v>3</v>
      </c>
      <c r="C2" t="s">
        <v>4</v>
      </c>
    </row>
    <row r="3" spans="1:9">
      <c r="A3" t="s">
        <v>2</v>
      </c>
      <c r="B3">
        <v>3890.395</v>
      </c>
      <c r="C3">
        <v>-2641.6120000000001</v>
      </c>
    </row>
    <row r="4" spans="1:9">
      <c r="A4" t="s">
        <v>1</v>
      </c>
      <c r="B4">
        <v>3848.5540000000001</v>
      </c>
      <c r="C4">
        <v>-2846.127</v>
      </c>
    </row>
    <row r="5" spans="1:9">
      <c r="A5" t="s">
        <v>0</v>
      </c>
      <c r="B5">
        <v>3807.4029999999998</v>
      </c>
      <c r="C5">
        <v>-2888.4810000000002</v>
      </c>
      <c r="F5" t="s">
        <v>12</v>
      </c>
      <c r="G5" t="s">
        <v>12</v>
      </c>
    </row>
    <row r="6" spans="1:9">
      <c r="B6" t="s">
        <v>3</v>
      </c>
      <c r="C6" t="s">
        <v>4</v>
      </c>
      <c r="E6" t="s">
        <v>16</v>
      </c>
      <c r="F6" t="s">
        <v>13</v>
      </c>
      <c r="G6" t="s">
        <v>15</v>
      </c>
    </row>
    <row r="7" spans="1:9">
      <c r="A7">
        <v>10</v>
      </c>
      <c r="B7">
        <v>3883.1289999999999</v>
      </c>
      <c r="C7">
        <v>-2648.1170000000002</v>
      </c>
      <c r="E7" s="4">
        <f>((B7-$B$3)^2+(C7-$C$3)^2)^0.5</f>
        <v>9.7524243652541358</v>
      </c>
      <c r="F7" s="4">
        <f>(($B7-$B$5)^2+($C7-$C$5)^2)^0.5</f>
        <v>252.01047512355518</v>
      </c>
      <c r="G7" s="4">
        <f>(($B7-$B$4)^2+($C7-$C$4)^2)^0.5</f>
        <v>201.00594698913736</v>
      </c>
      <c r="I7" s="4"/>
    </row>
    <row r="8" spans="1:9">
      <c r="A8">
        <v>21</v>
      </c>
      <c r="B8">
        <v>3875.7440000000001</v>
      </c>
      <c r="C8">
        <v>-2655.9810000000002</v>
      </c>
      <c r="E8" s="4">
        <f t="shared" ref="E8:E20" si="0">((B8-$B$3)^2+(C8-$C$3)^2)^0.5</f>
        <v>20.521207615537627</v>
      </c>
      <c r="F8" s="4">
        <f t="shared" ref="F8:F20" si="1">(($B8-$B$5)^2+($C8-$C$5)^2)^0.5</f>
        <v>242.33601111060662</v>
      </c>
      <c r="G8" s="4">
        <f t="shared" ref="G8:G20" si="2">(($B8-$B$4)^2+($C8-$C$4)^2)^0.5</f>
        <v>192.08018486038557</v>
      </c>
      <c r="I8" s="4"/>
    </row>
    <row r="9" spans="1:9">
      <c r="A9">
        <v>59</v>
      </c>
      <c r="B9">
        <v>3849.18</v>
      </c>
      <c r="C9">
        <v>-2682.9290000000001</v>
      </c>
      <c r="E9" s="4">
        <f t="shared" si="0"/>
        <v>58.35898143388053</v>
      </c>
      <c r="F9" s="4">
        <f t="shared" si="1"/>
        <v>209.75448131804015</v>
      </c>
      <c r="G9" s="4">
        <f t="shared" si="2"/>
        <v>163.19920061078719</v>
      </c>
      <c r="I9" s="4"/>
    </row>
    <row r="10" spans="1:9">
      <c r="A10">
        <v>104</v>
      </c>
      <c r="B10">
        <v>3819.643</v>
      </c>
      <c r="C10">
        <v>-2716.877</v>
      </c>
      <c r="E10" s="4">
        <f t="shared" si="0"/>
        <v>103.29891446186632</v>
      </c>
      <c r="F10" s="4">
        <f t="shared" si="1"/>
        <v>172.03996749592838</v>
      </c>
      <c r="G10" s="4">
        <f t="shared" si="2"/>
        <v>132.44398220002299</v>
      </c>
      <c r="I10" s="4"/>
    </row>
    <row r="11" spans="1:9">
      <c r="A11">
        <v>147</v>
      </c>
      <c r="B11">
        <v>3792.2020000000002</v>
      </c>
      <c r="C11">
        <v>-2751.2820000000002</v>
      </c>
      <c r="E11" s="4">
        <f t="shared" si="0"/>
        <v>147.20521101170286</v>
      </c>
      <c r="F11" s="4">
        <f t="shared" si="1"/>
        <v>138.03853086004648</v>
      </c>
      <c r="G11" s="4">
        <f t="shared" si="2"/>
        <v>110.32280783682015</v>
      </c>
      <c r="I11" s="4"/>
    </row>
    <row r="12" spans="1:9">
      <c r="A12">
        <v>160</v>
      </c>
      <c r="B12">
        <v>3784.7530000000002</v>
      </c>
      <c r="C12">
        <v>-2761.07</v>
      </c>
      <c r="E12" s="4">
        <f t="shared" si="0"/>
        <v>159.46926327038693</v>
      </c>
      <c r="F12" s="4">
        <f t="shared" si="1"/>
        <v>129.40859871353217</v>
      </c>
      <c r="G12" s="4">
        <f t="shared" si="2"/>
        <v>106.32620020484111</v>
      </c>
      <c r="I12" s="4"/>
    </row>
    <row r="13" spans="1:9">
      <c r="A13">
        <v>165</v>
      </c>
      <c r="B13">
        <v>3781.7080000000001</v>
      </c>
      <c r="C13">
        <v>-2764.9270000000001</v>
      </c>
      <c r="E13" s="4">
        <f t="shared" si="0"/>
        <v>164.37595077747838</v>
      </c>
      <c r="F13" s="4">
        <f t="shared" si="1"/>
        <v>126.19755917211714</v>
      </c>
      <c r="G13" s="4">
        <f t="shared" si="2"/>
        <v>105.17522386950252</v>
      </c>
      <c r="I13" s="4"/>
    </row>
    <row r="14" spans="1:9">
      <c r="A14">
        <v>188</v>
      </c>
      <c r="B14">
        <v>3767.0909999999999</v>
      </c>
      <c r="C14">
        <v>-2781.3719999999998</v>
      </c>
      <c r="E14" s="4">
        <f t="shared" si="0"/>
        <v>186.37793328610542</v>
      </c>
      <c r="F14" s="4">
        <f t="shared" si="1"/>
        <v>114.44385184447469</v>
      </c>
      <c r="G14" s="4">
        <f t="shared" si="2"/>
        <v>104.06454917021476</v>
      </c>
      <c r="I14" s="4"/>
    </row>
    <row r="15" spans="1:9">
      <c r="A15">
        <v>192</v>
      </c>
      <c r="B15">
        <v>3764.2489999999998</v>
      </c>
      <c r="C15">
        <v>-2785.4319999999998</v>
      </c>
      <c r="E15" s="4">
        <f t="shared" si="0"/>
        <v>191.30343885042936</v>
      </c>
      <c r="F15" s="4">
        <f t="shared" si="1"/>
        <v>111.72002558628462</v>
      </c>
      <c r="G15" s="4">
        <f t="shared" si="2"/>
        <v>103.88077805831099</v>
      </c>
      <c r="I15" s="4"/>
    </row>
    <row r="16" spans="1:9">
      <c r="A16">
        <v>218</v>
      </c>
      <c r="B16">
        <v>3749.5569999999998</v>
      </c>
      <c r="C16">
        <v>-2807.6089999999999</v>
      </c>
      <c r="E16" s="4">
        <f t="shared" si="0"/>
        <v>217.69323887755451</v>
      </c>
      <c r="F16" s="4">
        <f t="shared" si="1"/>
        <v>99.430579300334202</v>
      </c>
      <c r="G16" s="4">
        <f t="shared" si="2"/>
        <v>106.22637305773017</v>
      </c>
      <c r="I16" s="4"/>
    </row>
    <row r="17" spans="1:9">
      <c r="A17">
        <v>235</v>
      </c>
      <c r="B17">
        <v>3738.846</v>
      </c>
      <c r="C17">
        <v>-2819.6590000000001</v>
      </c>
      <c r="E17" s="4">
        <f t="shared" si="0"/>
        <v>233.81153438186064</v>
      </c>
      <c r="F17" s="4">
        <f t="shared" si="1"/>
        <v>97.141803220858463</v>
      </c>
      <c r="G17" s="4">
        <f t="shared" si="2"/>
        <v>112.85566130239107</v>
      </c>
      <c r="I17" s="4"/>
    </row>
    <row r="18" spans="1:9">
      <c r="A18">
        <v>249</v>
      </c>
      <c r="B18">
        <v>3730.143</v>
      </c>
      <c r="C18">
        <v>-2832.3780000000002</v>
      </c>
      <c r="E18" s="4">
        <f t="shared" si="0"/>
        <v>249.14327255617403</v>
      </c>
      <c r="F18" s="4">
        <f t="shared" si="1"/>
        <v>95.481172013125033</v>
      </c>
      <c r="G18" s="4">
        <f t="shared" si="2"/>
        <v>119.20654311739774</v>
      </c>
      <c r="I18" s="4"/>
    </row>
    <row r="19" spans="1:9">
      <c r="A19">
        <v>287</v>
      </c>
      <c r="B19">
        <v>3706.4839999999999</v>
      </c>
      <c r="C19">
        <v>-2861.3519999999999</v>
      </c>
      <c r="E19" s="4">
        <f t="shared" si="0"/>
        <v>286.54654686629874</v>
      </c>
      <c r="F19" s="4">
        <f t="shared" si="1"/>
        <v>104.50180477867352</v>
      </c>
      <c r="G19" s="4">
        <f t="shared" si="2"/>
        <v>142.88346834046283</v>
      </c>
      <c r="I19" s="4"/>
    </row>
    <row r="20" spans="1:9">
      <c r="A20">
        <v>300</v>
      </c>
      <c r="B20">
        <v>3697.0160000000001</v>
      </c>
      <c r="C20">
        <v>-2870.3409999999999</v>
      </c>
      <c r="E20" s="4">
        <f t="shared" si="0"/>
        <v>299.52027157105726</v>
      </c>
      <c r="F20" s="4">
        <f t="shared" si="1"/>
        <v>111.86755279794025</v>
      </c>
      <c r="G20" s="4">
        <f t="shared" si="2"/>
        <v>153.46036374256383</v>
      </c>
      <c r="I20" s="4"/>
    </row>
  </sheetData>
  <sortState ref="A2:B442">
    <sortCondition ref="A2:A4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H9" sqref="H9"/>
    </sheetView>
  </sheetViews>
  <sheetFormatPr defaultRowHeight="14.4"/>
  <sheetData>
    <row r="2" spans="1:13">
      <c r="B2" t="s">
        <v>17</v>
      </c>
      <c r="C2" t="s">
        <v>18</v>
      </c>
    </row>
    <row r="3" spans="1:13">
      <c r="A3">
        <v>175</v>
      </c>
      <c r="B3">
        <v>3853.7841249999965</v>
      </c>
      <c r="C3">
        <v>-2820.5626249999932</v>
      </c>
      <c r="D3" s="4"/>
      <c r="E3" s="4"/>
    </row>
    <row r="5" spans="1:13">
      <c r="A5">
        <v>300</v>
      </c>
      <c r="B5">
        <v>3697.0160000000001</v>
      </c>
      <c r="C5">
        <v>-2870.3409999999999</v>
      </c>
      <c r="E5">
        <f>((B5-B3)^2+(C5-C3)^2)^0.5</f>
        <v>164.48140209049714</v>
      </c>
      <c r="F5" t="s">
        <v>7</v>
      </c>
    </row>
    <row r="6" spans="1:13">
      <c r="I6" t="s">
        <v>23</v>
      </c>
      <c r="L6">
        <v>10</v>
      </c>
      <c r="M6" t="s">
        <v>20</v>
      </c>
    </row>
    <row r="7" spans="1:13">
      <c r="I7" t="s">
        <v>24</v>
      </c>
      <c r="L7">
        <v>5</v>
      </c>
      <c r="M7" t="s">
        <v>19</v>
      </c>
    </row>
    <row r="8" spans="1:13">
      <c r="E8" s="5">
        <v>8.1999999999999998E-4</v>
      </c>
      <c r="F8" s="5">
        <v>8.4000000000000003E-4</v>
      </c>
      <c r="G8" s="5">
        <v>7.7999999999999999E-4</v>
      </c>
      <c r="H8" s="6">
        <v>8.0000000000000002E-3</v>
      </c>
      <c r="I8" s="7">
        <v>7.7741935483870966E-3</v>
      </c>
      <c r="L8">
        <v>4</v>
      </c>
      <c r="M8" t="s">
        <v>20</v>
      </c>
    </row>
    <row r="9" spans="1:13">
      <c r="E9" s="5"/>
      <c r="F9" s="5"/>
      <c r="G9" s="5"/>
      <c r="H9" s="6"/>
      <c r="I9" s="7"/>
    </row>
    <row r="10" spans="1:13">
      <c r="E10" s="5">
        <f>$E$5/E8</f>
        <v>200587.07572011848</v>
      </c>
      <c r="F10" s="5">
        <f t="shared" ref="F10:I10" si="0">$E$5/F8</f>
        <v>195811.19296487755</v>
      </c>
      <c r="G10" s="5">
        <f t="shared" si="0"/>
        <v>210873.59242371429</v>
      </c>
      <c r="H10" s="6">
        <f t="shared" si="0"/>
        <v>20560.175261312143</v>
      </c>
      <c r="I10" s="7">
        <f t="shared" si="0"/>
        <v>21157.358775126188</v>
      </c>
      <c r="K10" s="6">
        <f>I10/20000</f>
        <v>1.0578679387563095</v>
      </c>
    </row>
    <row r="12" spans="1:13">
      <c r="K12">
        <f>I10-H10</f>
        <v>597.183513814045</v>
      </c>
    </row>
    <row r="18" spans="5:14">
      <c r="E18">
        <v>62</v>
      </c>
      <c r="G18">
        <v>62</v>
      </c>
      <c r="I18">
        <v>6.0000000000000001E-3</v>
      </c>
    </row>
    <row r="19" spans="5:14">
      <c r="E19">
        <v>18</v>
      </c>
      <c r="G19">
        <v>7</v>
      </c>
      <c r="I19">
        <v>8.0000000000000002E-3</v>
      </c>
      <c r="K19">
        <f>I19-I18</f>
        <v>2E-3</v>
      </c>
      <c r="N19">
        <f>G19/G18*K19</f>
        <v>2.2580645161290321E-4</v>
      </c>
    </row>
    <row r="21" spans="5:14">
      <c r="N21">
        <f>I19-N19</f>
        <v>7.7741935483870966E-3</v>
      </c>
    </row>
    <row r="22" spans="5:14">
      <c r="F22">
        <f>E19/E18*K19</f>
        <v>5.8064516129032265E-4</v>
      </c>
      <c r="H22">
        <v>1.4E-2</v>
      </c>
    </row>
    <row r="24" spans="5:14">
      <c r="H24">
        <f>H22-F22</f>
        <v>1.3419354838709678E-2</v>
      </c>
      <c r="I24" t="s">
        <v>21</v>
      </c>
    </row>
    <row r="25" spans="5:14">
      <c r="K25" s="7">
        <f>E5/H24</f>
        <v>12257.027559628392</v>
      </c>
      <c r="L25" s="7" t="s">
        <v>22</v>
      </c>
      <c r="M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Exhaust Drift</vt:lpstr>
      <vt:lpstr>Vent Drift</vt:lpstr>
      <vt:lpstr>from Exhaust 175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wroggent</dc:creator>
  <cp:lastModifiedBy>wroggent</cp:lastModifiedBy>
  <dcterms:created xsi:type="dcterms:W3CDTF">2011-10-25T01:46:13Z</dcterms:created>
  <dcterms:modified xsi:type="dcterms:W3CDTF">2011-11-07T18:02:40Z</dcterms:modified>
</cp:coreProperties>
</file>